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Home Heating Cost Calculator – Gas vs Electric vs Heat Pump</t>
        </is>
      </c>
    </row>
    <row r="2">
      <c r="A2" t="inlineStr">
        <is>
          <t>Yellow cells are inputs. Free template from calc.funmagi.com · Full system: https://tanlabs.gumroad.com/l/pgigm</t>
        </is>
      </c>
    </row>
    <row r="4">
      <c r="A4" t="inlineStr">
        <is>
          <t>Fuel now (1 gas, 2 electric, 3 heat pump, 4 propane, 5 oil)</t>
        </is>
      </c>
      <c r="B4" s="2" t="n">
        <v>1</v>
      </c>
    </row>
    <row r="5">
      <c r="A5" t="inlineStr">
        <is>
          <t>Fuel used last winter (therms/kWh/gallons)</t>
        </is>
      </c>
      <c r="B5" s="2" t="n">
        <v>600</v>
      </c>
    </row>
    <row r="6">
      <c r="A6" t="inlineStr">
        <is>
          <t>Gas $/therm</t>
        </is>
      </c>
      <c r="B6" s="2" t="n">
        <v>1.5</v>
      </c>
    </row>
    <row r="7">
      <c r="A7" t="inlineStr">
        <is>
          <t>Electricity ¢/kWh</t>
        </is>
      </c>
      <c r="B7" s="2" t="n">
        <v>17</v>
      </c>
    </row>
    <row r="8">
      <c r="A8" t="inlineStr">
        <is>
          <t>Propane $/gallon</t>
        </is>
      </c>
      <c r="B8" s="2" t="n">
        <v>2.8</v>
      </c>
    </row>
    <row r="9">
      <c r="A9" t="inlineStr">
        <is>
          <t>Oil $/gallon</t>
        </is>
      </c>
      <c r="B9" s="2" t="n">
        <v>3.8</v>
      </c>
    </row>
    <row r="10">
      <c r="A10" t="inlineStr">
        <is>
          <t>Gas efficiency %</t>
        </is>
      </c>
      <c r="B10" s="2" t="n">
        <v>90</v>
      </c>
    </row>
    <row r="11">
      <c r="A11" t="inlineStr">
        <is>
          <t>Heat pump COP</t>
        </is>
      </c>
      <c r="B11" s="2" t="n">
        <v>2.5</v>
      </c>
    </row>
    <row r="12">
      <c r="A12" t="inlineStr">
        <is>
          <t>Propane efficiency %</t>
        </is>
      </c>
      <c r="B12" s="2" t="n">
        <v>90</v>
      </c>
    </row>
    <row r="13">
      <c r="A13" t="inlineStr">
        <is>
          <t>Oil efficiency %</t>
        </is>
      </c>
      <c r="B13" s="2" t="n">
        <v>85</v>
      </c>
    </row>
    <row r="14">
      <c r="A14" t="inlineStr">
        <is>
          <t>Heat delivered (Btu)</t>
        </is>
      </c>
      <c r="B14" s="3">
        <f>B5*CHOOSE(B4,100000,3412,3412,91452,138500)*CHOOSE(B4,B10/100,1,B11,B12/100,B13/100)</f>
        <v/>
      </c>
    </row>
    <row r="15">
      <c r="A15" t="inlineStr">
        <is>
          <t>Your cost per winter</t>
        </is>
      </c>
      <c r="B15" s="3">
        <f>B5*CHOOSE(B4,B6,B7/100,B7/100,B8,B9)</f>
        <v/>
      </c>
    </row>
    <row r="16">
      <c r="A16" t="inlineStr">
        <is>
          <t>Natural gas cost</t>
        </is>
      </c>
      <c r="B16" s="3">
        <f>B14/(100000*B10/100)*B6</f>
        <v/>
      </c>
    </row>
    <row r="17">
      <c r="A17" t="inlineStr">
        <is>
          <t>Electric resistance cost</t>
        </is>
      </c>
      <c r="B17" s="3">
        <f>B14/3412*B7/100</f>
        <v/>
      </c>
    </row>
    <row r="18">
      <c r="A18" t="inlineStr">
        <is>
          <t>Heat pump cost</t>
        </is>
      </c>
      <c r="B18" s="3">
        <f>B14/(3412*B11)*B7/100</f>
        <v/>
      </c>
    </row>
    <row r="19">
      <c r="A19" t="inlineStr">
        <is>
          <t>Propane cost</t>
        </is>
      </c>
      <c r="B19" s="3">
        <f>B14/(91452*B12/100)*B8</f>
        <v/>
      </c>
    </row>
    <row r="20">
      <c r="A20" t="inlineStr">
        <is>
          <t>Heating oil cost</t>
        </is>
      </c>
      <c r="B20" s="3">
        <f>B14/(138500*B13/100)*B9</f>
        <v/>
      </c>
    </row>
    <row r="21">
      <c r="A21" t="inlineStr">
        <is>
          <t>Per month over 5 months</t>
        </is>
      </c>
      <c r="B21" s="3">
        <f>B15/5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2026-10-31T17:53:13Z</dcterms:created>
  <dcterms:modified xmlns:dcterms="http://purl.org/dc/terms/" xmlns:xsi="http://www.w3.org/2001/XMLSchema-instance" xsi:type="dcterms:W3CDTF">2026-10-31T17:53:13Z</dcterms:modified>
</cp:coreProperties>
</file>